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Sheet1!$A$1:$G$38</definedName>
  </definedNames>
  <calcPr calcId="145621"/>
</workbook>
</file>

<file path=xl/calcChain.xml><?xml version="1.0" encoding="utf-8"?>
<calcChain xmlns="http://schemas.openxmlformats.org/spreadsheetml/2006/main">
  <c r="G11" i="1" l="1"/>
  <c r="G14" i="1" l="1"/>
  <c r="G30" i="1" l="1"/>
  <c r="G29" i="1"/>
  <c r="G28" i="1"/>
  <c r="G27" i="1"/>
  <c r="G26" i="1"/>
  <c r="G25" i="1"/>
  <c r="G24" i="1"/>
  <c r="G21" i="1"/>
  <c r="G22" i="1" s="1"/>
  <c r="G18" i="1"/>
  <c r="G19" i="1" s="1"/>
  <c r="G16" i="1"/>
  <c r="G17" i="1" s="1"/>
  <c r="G15" i="1"/>
  <c r="G12" i="1"/>
  <c r="G13" i="1"/>
  <c r="G9" i="1"/>
  <c r="G10" i="1" s="1"/>
  <c r="G6" i="1"/>
  <c r="G5" i="1"/>
  <c r="G31" i="1" l="1"/>
  <c r="G7" i="1"/>
  <c r="G32" i="1" s="1"/>
</calcChain>
</file>

<file path=xl/sharedStrings.xml><?xml version="1.0" encoding="utf-8"?>
<sst xmlns="http://schemas.openxmlformats.org/spreadsheetml/2006/main" count="64" uniqueCount="52">
  <si>
    <t>Обособена позиция</t>
  </si>
  <si>
    <t>Подпозиция</t>
  </si>
  <si>
    <t>Наименование и техническа характеристика</t>
  </si>
  <si>
    <t>Мерна единица</t>
  </si>
  <si>
    <t>Единична цена без ДДС</t>
  </si>
  <si>
    <t>Количество     до</t>
  </si>
  <si>
    <t>Сума в лева без ДДС</t>
  </si>
  <si>
    <t>милилитър</t>
  </si>
  <si>
    <t>брой</t>
  </si>
  <si>
    <t>грам</t>
  </si>
  <si>
    <t>Обща сума без ДДС:</t>
  </si>
  <si>
    <t>Изпълнител:</t>
  </si>
  <si>
    <t>Възложител:</t>
  </si>
  <si>
    <t>Фот ООД</t>
  </si>
  <si>
    <t>НЦЗПБ</t>
  </si>
  <si>
    <t>Управител:</t>
  </si>
  <si>
    <t>Директор:</t>
  </si>
  <si>
    <t>ПОДПИС:…………………………………</t>
  </si>
  <si>
    <t>Проф. Д-р Т.Кантарджиев, дмн, мзм</t>
  </si>
  <si>
    <t>5.1.</t>
  </si>
  <si>
    <t>Обработена с DEPC вода без нуклеази, за молекулярна диагностика, HPLC чистота, банка до 100 мл</t>
  </si>
  <si>
    <t>5.2.</t>
  </si>
  <si>
    <t xml:space="preserve">Агароза за гел електрофореза: специално пречистена за електрофореза агароза, опаковка от 100 грама </t>
  </si>
  <si>
    <t>Всичко по позиция 5</t>
  </si>
  <si>
    <t>Хранителни среди за клетъчни култури</t>
  </si>
  <si>
    <t xml:space="preserve">Течна хранителна среда за клетъчно култивиране Dulbecco Modified Eagle Medium with D-Glucose 4500mg/l, w/o Sodium Pyruvate, w/o L-Glutamine, with HEPES, банка от 500 мл </t>
  </si>
  <si>
    <t>Всичко по позиция 8</t>
  </si>
  <si>
    <t>10.1.</t>
  </si>
  <si>
    <t>PCR епруветки нисък профил, обем 0,2 мл, тънкостенни, прозрачни, долна част на стрипове от 0,2 мл туби, 8 туби в стрип, чупещи се, кутия от 10 пакетчета по 12 стрипа (общо 120 стрипа), съвместимост с апарат Chromo 4, BioRad, наличен в лаборатория „Грип и ОРЗ”</t>
  </si>
  <si>
    <t>10.2.</t>
  </si>
  <si>
    <t>Плоски капачета за PCR епруветки от 0,2 мл, оптически прозрачни, свързани помежду си в стрип, кутия от 10 пакетчета по 12 капачета (общо 120 стрипа), съвместимост с апарат Chromo 4, BioRad, наличен в лаборатория „Грип и ОРЗ” - да се оферират съвместно с подпозиция 10.1.</t>
  </si>
  <si>
    <t>Всичко по позиция 10</t>
  </si>
  <si>
    <t>24-ямкови плаки за клетъчно култивиране, стерилни, с плоско дъно, с капак, непирогенни, полистиренови, индивидуално опаковани</t>
  </si>
  <si>
    <t>Всичко по позиция 11</t>
  </si>
  <si>
    <t>Охладител за 1,5-2,0 мл туби, 12 места, прозрачен капак, без гел, поддържа температура под 1°C до 3,5 часа</t>
  </si>
  <si>
    <t>Всичко по позиция 14</t>
  </si>
  <si>
    <t>Шишенца за съхранение - обем 2,5 - 3 мл, стъклени (прозрачно стъкло), пластмасова капачка, плътно затваряща се на винт от материал, подходящ за автоклавиране, размер на гърлото до 20 mm</t>
  </si>
  <si>
    <t>Всичко по позиция 16</t>
  </si>
  <si>
    <t>Реактиви и Багрила за микробиологична диагностика</t>
  </si>
  <si>
    <t>Безвредно флуоресцентно багрило, аналог на етидиев бромид, за визуализиране на продукти в агарозна гел електрофореза, концентрация до 10000х, опаковка до 0,5мл. Да се възбужда от стандартни UV трансилюминатори 302-312нм и максимално излъчване при 600нм дължина на вълната</t>
  </si>
  <si>
    <t>Всичко по позиция 24</t>
  </si>
  <si>
    <t>ПРАЙМЕРИ до 35 бази, скала на синтез 50 нмол, пречистени от соли</t>
  </si>
  <si>
    <t>Праймери за диагностика, 50 наномола скала; пречистени от соли;   
F  5’- CGYTGGATGCGNTTYCATG -3’  19 бази                                                               R  5’- CTTAGACGCCATCATCATTYAC-3’ 22 бази                                                        B=C, G или T; H=A, C или T; N: всяка база; R= A или G; 
S= G или C; V=A, C или G;  W= A или T;  Y= C или T; I=деоксиинозин</t>
  </si>
  <si>
    <t>брой бази</t>
  </si>
  <si>
    <t>Праймери за диагностика, 50 наномола скала; пречистени от соли;   
F 5'- CARGARBCNATGTTYAGRTGGATGAG -3'    26 бази 
R 5'- TCGACGCCATCTTCATTCACA-3'   22 бази                                                          B=C, G или T; H=A, C или T; N: всяка база; R= A или G; 
S= G или C; V=A, C или G;  W= A или T;  Y= C или T; I=деоксиинозин</t>
  </si>
  <si>
    <t>Праймери за диагностика; 50 наномола скала; пречистени от соли;   
 F  5'- GCGGGTCCTGCCGAAAGT-3'      18 бази 
 R 5'- GAAGTAACATATAGACAGACGCACAC-3'    26 бази</t>
  </si>
  <si>
    <t>Праймери за диагностика; 50 наномола скала; пречистени от соли;   
F 5'- GACGGVGCRACTACATGGT-3'      19 бази 
R 5'- GTCCAATTCATNCCTGGTGG -3'   20 бази                                                              B=C, G или T; H=A, C или T; N: всяка база; R= A или G; 
S= G или C; V=A, C или G;  W= A или T;  Y= C или T; I=деоксиинозин</t>
  </si>
  <si>
    <t>Праймери за диагностика; 50 наномола скала; пречистени от соли;   
124    5'- GAYCASGCTCTCGCYACCTAC -3'     21 бази 
1        5'- TTGGCCCTCGCCACCTAC -3'    18 бази                                                             5        5'- TTTGAACAAGCTGTGGCATGCTAC -3'    24 бази                                    1245  5'- CCCTCCATYTCAAACACTA -3'    19 бази                                                        B=C, G или T; H=A, C или T; N: всяка база; R= A или G; 
S= G или C; V=A, C или G;  W= A или T;  Y= C или T; I=деоксиинозин</t>
  </si>
  <si>
    <t>Праймери за диагностика; 50 наномола скала; пречистени от соли;   
F  5'- TCAACGTGTCCGTAAMATTGTCA -3'      23 бази 
R 5'- GCWGGTTTTGGTCCTGTGA -3'    19 бази                                                            B=C, G или T; H=A, C или T; N: всяка база; R= A или G; 
S= G или C; V=A, C или G;  W= A или T;  Y= C или T; М=А или С; I=деоксиинозин</t>
  </si>
  <si>
    <t>Праймери за диагностика; 50 наномола скала; пречистени от соли;   
F  5'- CACTTAATGCTGACACGGGC  -3'      20 бази 
R 5'- ACTGGATAGAGCTAGCGGGC-3'    20 бази                                                        B=C, G или T; H=A, C или T; N: всяка база; R= A или G; 
S= G или C; V=A, C или G;  W= A или T;  Y= C или T; I=деоксиинозин</t>
  </si>
  <si>
    <t>Всичко по позиция 30</t>
  </si>
  <si>
    <t>Приложение към договор № 232/17.10. 2018 г. с фирма Фот  ООД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</si>
</sst>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"/>
  </numFmts>
  <fonts count="15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1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1"/>
      <color indexed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5" fillId="0" borderId="0"/>
    <xf numFmtId="0" fontId="8" fillId="0" borderId="0"/>
  </cellStyleXfs>
  <cellXfs count="90">
    <xf numFmtId="0" fontId="0" fillId="0" borderId="0" xfId="0"/>
    <xf numFmtId="0" fontId="0" fillId="0" borderId="0" xfId="0" applyBorder="1" applyAlignment="1"/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Border="1" applyAlignment="1">
      <alignment horizontal="center"/>
    </xf>
    <xf numFmtId="0" fontId="0" fillId="0" borderId="0" xfId="0" applyBorder="1" applyAlignment="1" applyProtection="1"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7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 wrapText="1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2" fontId="0" fillId="0" borderId="0" xfId="0" applyNumberFormat="1"/>
    <xf numFmtId="0" fontId="9" fillId="0" borderId="1" xfId="0" applyFont="1" applyFill="1" applyBorder="1" applyAlignment="1">
      <alignment horizontal="right"/>
    </xf>
    <xf numFmtId="16" fontId="10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 applyProtection="1">
      <alignment horizontal="center" vertical="center"/>
    </xf>
    <xf numFmtId="165" fontId="10" fillId="0" borderId="1" xfId="0" applyNumberFormat="1" applyFont="1" applyBorder="1" applyAlignment="1" applyProtection="1">
      <alignment horizontal="center" vertical="center"/>
      <protection locked="0"/>
    </xf>
    <xf numFmtId="4" fontId="10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right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2" borderId="1" xfId="0" applyNumberFormat="1" applyFont="1" applyFill="1" applyBorder="1" applyAlignment="1">
      <alignment vertical="center" wrapText="1"/>
    </xf>
    <xf numFmtId="4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6" fontId="10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165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right" wrapText="1"/>
    </xf>
    <xf numFmtId="16" fontId="10" fillId="2" borderId="1" xfId="0" applyNumberFormat="1" applyFont="1" applyFill="1" applyBorder="1" applyAlignment="1">
      <alignment horizontal="right"/>
    </xf>
    <xf numFmtId="0" fontId="11" fillId="2" borderId="1" xfId="0" applyFont="1" applyFill="1" applyBorder="1" applyAlignment="1" applyProtection="1">
      <alignment horizontal="left" vertical="center" wrapText="1"/>
    </xf>
    <xf numFmtId="0" fontId="11" fillId="2" borderId="1" xfId="0" applyFont="1" applyFill="1" applyBorder="1" applyAlignment="1" applyProtection="1">
      <alignment horizontal="center" vertical="center"/>
    </xf>
    <xf numFmtId="165" fontId="11" fillId="2" borderId="1" xfId="0" applyNumberFormat="1" applyFont="1" applyFill="1" applyBorder="1" applyAlignment="1" applyProtection="1">
      <alignment horizontal="center" vertical="center"/>
      <protection locked="0"/>
    </xf>
    <xf numFmtId="4" fontId="10" fillId="2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right" wrapText="1"/>
    </xf>
    <xf numFmtId="0" fontId="10" fillId="0" borderId="1" xfId="0" applyFont="1" applyBorder="1" applyAlignment="1">
      <alignment horizontal="right"/>
    </xf>
    <xf numFmtId="0" fontId="10" fillId="0" borderId="1" xfId="0" applyFont="1" applyBorder="1" applyAlignment="1" applyProtection="1">
      <alignment horizontal="left" vertical="center" wrapText="1"/>
    </xf>
    <xf numFmtId="3" fontId="10" fillId="0" borderId="1" xfId="0" applyNumberFormat="1" applyFont="1" applyBorder="1" applyAlignment="1" applyProtection="1">
      <alignment horizontal="center" vertical="center"/>
    </xf>
    <xf numFmtId="0" fontId="10" fillId="0" borderId="1" xfId="0" applyFont="1" applyBorder="1" applyAlignment="1">
      <alignment horizontal="right" wrapText="1"/>
    </xf>
    <xf numFmtId="0" fontId="10" fillId="0" borderId="2" xfId="0" applyFont="1" applyBorder="1" applyAlignment="1">
      <alignment horizontal="right" wrapText="1"/>
    </xf>
    <xf numFmtId="0" fontId="10" fillId="0" borderId="2" xfId="0" applyFont="1" applyBorder="1" applyAlignment="1">
      <alignment horizontal="right"/>
    </xf>
    <xf numFmtId="3" fontId="9" fillId="0" borderId="1" xfId="0" applyNumberFormat="1" applyFont="1" applyBorder="1" applyAlignment="1" applyProtection="1">
      <alignment horizontal="center" vertical="center"/>
    </xf>
    <xf numFmtId="0" fontId="9" fillId="0" borderId="2" xfId="0" applyFont="1" applyBorder="1" applyAlignment="1">
      <alignment horizontal="right" wrapText="1"/>
    </xf>
    <xf numFmtId="16" fontId="10" fillId="0" borderId="2" xfId="0" applyNumberFormat="1" applyFont="1" applyBorder="1" applyAlignment="1">
      <alignment horizontal="right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/>
    <xf numFmtId="0" fontId="10" fillId="0" borderId="2" xfId="0" applyFont="1" applyBorder="1" applyAlignment="1" applyProtection="1">
      <alignment horizontal="center" vertical="center"/>
    </xf>
    <xf numFmtId="165" fontId="10" fillId="0" borderId="2" xfId="0" applyNumberFormat="1" applyFont="1" applyBorder="1" applyAlignment="1" applyProtection="1">
      <alignment horizontal="center" vertical="center"/>
      <protection locked="0"/>
    </xf>
    <xf numFmtId="0" fontId="3" fillId="2" borderId="1" xfId="3" applyFont="1" applyFill="1" applyBorder="1" applyAlignment="1">
      <alignment horizontal="right" wrapText="1"/>
    </xf>
    <xf numFmtId="0" fontId="4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 wrapText="1"/>
    </xf>
    <xf numFmtId="165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165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right"/>
    </xf>
    <xf numFmtId="0" fontId="4" fillId="2" borderId="1" xfId="0" applyNumberFormat="1" applyFont="1" applyFill="1" applyBorder="1" applyAlignment="1" applyProtection="1">
      <alignment horizontal="right" wrapText="1"/>
    </xf>
    <xf numFmtId="0" fontId="2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165" fontId="6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right" wrapText="1"/>
    </xf>
    <xf numFmtId="166" fontId="6" fillId="0" borderId="1" xfId="0" applyNumberFormat="1" applyFont="1" applyBorder="1" applyAlignment="1">
      <alignment horizontal="right"/>
    </xf>
    <xf numFmtId="165" fontId="6" fillId="0" borderId="1" xfId="0" applyNumberFormat="1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4" fillId="3" borderId="3" xfId="0" applyFont="1" applyFill="1" applyBorder="1" applyAlignment="1">
      <alignment wrapText="1" shrinkToFit="1"/>
    </xf>
    <xf numFmtId="4" fontId="4" fillId="3" borderId="1" xfId="0" applyNumberFormat="1" applyFont="1" applyFill="1" applyBorder="1" applyAlignment="1">
      <alignment horizontal="center" wrapText="1"/>
    </xf>
    <xf numFmtId="4" fontId="10" fillId="3" borderId="1" xfId="0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0" fillId="0" borderId="0" xfId="0" applyAlignment="1"/>
  </cellXfs>
  <cellStyles count="4">
    <cellStyle name="Normal" xfId="0" builtinId="0"/>
    <cellStyle name="Normal 11" xfId="2"/>
    <cellStyle name="Normal 2" xfId="1"/>
    <cellStyle name="Normal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8"/>
  <sheetViews>
    <sheetView tabSelected="1" zoomScaleNormal="100" zoomScaleSheetLayoutView="100" workbookViewId="0">
      <selection activeCell="A2" sqref="A2:G2"/>
    </sheetView>
  </sheetViews>
  <sheetFormatPr defaultRowHeight="15" x14ac:dyDescent="0.25"/>
  <cols>
    <col min="1" max="1" width="6.5703125" customWidth="1"/>
    <col min="2" max="2" width="5.85546875" customWidth="1"/>
    <col min="3" max="3" width="46.85546875" customWidth="1"/>
    <col min="4" max="4" width="9.7109375" customWidth="1"/>
    <col min="5" max="5" width="10" customWidth="1"/>
    <col min="6" max="6" width="7.140625" customWidth="1"/>
    <col min="7" max="7" width="9.85546875" bestFit="1" customWidth="1"/>
  </cols>
  <sheetData>
    <row r="2" spans="1:8" ht="17.25" customHeight="1" x14ac:dyDescent="0.25">
      <c r="A2" s="88" t="s">
        <v>51</v>
      </c>
      <c r="B2" s="89"/>
      <c r="C2" s="89"/>
      <c r="D2" s="89"/>
      <c r="E2" s="89"/>
      <c r="F2" s="89"/>
      <c r="G2" s="89"/>
    </row>
    <row r="3" spans="1:8" x14ac:dyDescent="0.25">
      <c r="A3" s="1"/>
      <c r="B3" s="1"/>
      <c r="C3" s="1"/>
      <c r="D3" s="1"/>
      <c r="E3" s="1"/>
      <c r="F3" s="1"/>
      <c r="G3" s="1"/>
    </row>
    <row r="4" spans="1:8" ht="51.75" x14ac:dyDescent="0.25">
      <c r="A4" s="2" t="s">
        <v>0</v>
      </c>
      <c r="B4" s="3" t="s">
        <v>1</v>
      </c>
      <c r="C4" s="4" t="s">
        <v>2</v>
      </c>
      <c r="D4" s="2" t="s">
        <v>3</v>
      </c>
      <c r="E4" s="5" t="s">
        <v>4</v>
      </c>
      <c r="F4" s="6" t="s">
        <v>5</v>
      </c>
      <c r="G4" s="7" t="s">
        <v>6</v>
      </c>
    </row>
    <row r="5" spans="1:8" ht="38.25" x14ac:dyDescent="0.25">
      <c r="A5" s="19">
        <v>5</v>
      </c>
      <c r="B5" s="20" t="s">
        <v>19</v>
      </c>
      <c r="C5" s="21" t="s">
        <v>20</v>
      </c>
      <c r="D5" s="22" t="s">
        <v>7</v>
      </c>
      <c r="E5" s="23">
        <v>0.27</v>
      </c>
      <c r="F5" s="22">
        <v>200</v>
      </c>
      <c r="G5" s="24">
        <f t="shared" ref="G5:G6" si="0">E5*F5</f>
        <v>54</v>
      </c>
    </row>
    <row r="6" spans="1:8" ht="25.5" x14ac:dyDescent="0.25">
      <c r="A6" s="25"/>
      <c r="B6" s="26" t="s">
        <v>21</v>
      </c>
      <c r="C6" s="27" t="s">
        <v>22</v>
      </c>
      <c r="D6" s="28" t="s">
        <v>9</v>
      </c>
      <c r="E6" s="29">
        <v>0.75</v>
      </c>
      <c r="F6" s="30">
        <v>200</v>
      </c>
      <c r="G6" s="24">
        <f t="shared" si="0"/>
        <v>150</v>
      </c>
    </row>
    <row r="7" spans="1:8" x14ac:dyDescent="0.25">
      <c r="A7" s="25"/>
      <c r="B7" s="26"/>
      <c r="C7" s="31" t="s">
        <v>23</v>
      </c>
      <c r="D7" s="28"/>
      <c r="E7" s="29"/>
      <c r="F7" s="30"/>
      <c r="G7" s="32">
        <f>SUM(G5:G6)</f>
        <v>204</v>
      </c>
    </row>
    <row r="8" spans="1:8" x14ac:dyDescent="0.25">
      <c r="A8" s="33"/>
      <c r="B8" s="34"/>
      <c r="C8" s="35" t="s">
        <v>24</v>
      </c>
      <c r="D8" s="33"/>
      <c r="E8" s="36"/>
      <c r="F8" s="37"/>
      <c r="G8" s="24"/>
    </row>
    <row r="9" spans="1:8" ht="51" x14ac:dyDescent="0.25">
      <c r="A9" s="38">
        <v>8</v>
      </c>
      <c r="B9" s="39"/>
      <c r="C9" s="40" t="s">
        <v>25</v>
      </c>
      <c r="D9" s="41" t="s">
        <v>8</v>
      </c>
      <c r="E9" s="42">
        <v>27</v>
      </c>
      <c r="F9" s="41">
        <v>10</v>
      </c>
      <c r="G9" s="43">
        <f>E9*F9</f>
        <v>270</v>
      </c>
    </row>
    <row r="10" spans="1:8" x14ac:dyDescent="0.25">
      <c r="A10" s="38"/>
      <c r="B10" s="39"/>
      <c r="C10" s="31" t="s">
        <v>26</v>
      </c>
      <c r="D10" s="41"/>
      <c r="E10" s="42"/>
      <c r="F10" s="41"/>
      <c r="G10" s="44">
        <f>G9</f>
        <v>270</v>
      </c>
    </row>
    <row r="11" spans="1:8" ht="76.5" x14ac:dyDescent="0.25">
      <c r="A11" s="45">
        <v>10</v>
      </c>
      <c r="B11" s="46" t="s">
        <v>27</v>
      </c>
      <c r="C11" s="47" t="s">
        <v>28</v>
      </c>
      <c r="D11" s="22" t="s">
        <v>8</v>
      </c>
      <c r="E11" s="23">
        <v>0.18540000000000001</v>
      </c>
      <c r="F11" s="48">
        <v>17280</v>
      </c>
      <c r="G11" s="86">
        <f>E11*F11</f>
        <v>3203.712</v>
      </c>
      <c r="H11" s="55"/>
    </row>
    <row r="12" spans="1:8" ht="76.5" x14ac:dyDescent="0.25">
      <c r="A12" s="49"/>
      <c r="B12" s="46" t="s">
        <v>29</v>
      </c>
      <c r="C12" s="47" t="s">
        <v>30</v>
      </c>
      <c r="D12" s="22" t="s">
        <v>8</v>
      </c>
      <c r="E12" s="23">
        <v>0.1</v>
      </c>
      <c r="F12" s="48">
        <v>17280</v>
      </c>
      <c r="G12" s="24">
        <f t="shared" ref="G12" si="1">E12*F12</f>
        <v>1728</v>
      </c>
      <c r="H12" s="56"/>
    </row>
    <row r="13" spans="1:8" x14ac:dyDescent="0.25">
      <c r="A13" s="50"/>
      <c r="B13" s="51"/>
      <c r="C13" s="31" t="s">
        <v>31</v>
      </c>
      <c r="D13" s="22"/>
      <c r="E13" s="23"/>
      <c r="F13" s="52"/>
      <c r="G13" s="32">
        <f>SUM(G11:G12)</f>
        <v>4931.7119999999995</v>
      </c>
      <c r="H13" s="57"/>
    </row>
    <row r="14" spans="1:8" ht="38.25" x14ac:dyDescent="0.25">
      <c r="A14" s="53">
        <v>11</v>
      </c>
      <c r="B14" s="54"/>
      <c r="C14" s="47" t="s">
        <v>32</v>
      </c>
      <c r="D14" s="22" t="s">
        <v>8</v>
      </c>
      <c r="E14" s="23">
        <v>1.7749999999999999</v>
      </c>
      <c r="F14" s="22">
        <v>400</v>
      </c>
      <c r="G14" s="86">
        <f>E14*F14</f>
        <v>710</v>
      </c>
      <c r="H14" s="55"/>
    </row>
    <row r="15" spans="1:8" x14ac:dyDescent="0.25">
      <c r="A15" s="53"/>
      <c r="B15" s="54"/>
      <c r="C15" s="31" t="s">
        <v>33</v>
      </c>
      <c r="D15" s="22"/>
      <c r="E15" s="23"/>
      <c r="F15" s="22"/>
      <c r="G15" s="87">
        <f>G14</f>
        <v>710</v>
      </c>
    </row>
    <row r="16" spans="1:8" ht="38.25" x14ac:dyDescent="0.25">
      <c r="A16" s="53">
        <v>14</v>
      </c>
      <c r="B16" s="54"/>
      <c r="C16" s="47" t="s">
        <v>34</v>
      </c>
      <c r="D16" s="22" t="s">
        <v>8</v>
      </c>
      <c r="E16" s="23">
        <v>180</v>
      </c>
      <c r="F16" s="22">
        <v>1</v>
      </c>
      <c r="G16" s="24">
        <f t="shared" ref="G16" si="2">E16*F16</f>
        <v>180</v>
      </c>
    </row>
    <row r="17" spans="1:8" x14ac:dyDescent="0.25">
      <c r="A17" s="53"/>
      <c r="B17" s="54"/>
      <c r="C17" s="31" t="s">
        <v>35</v>
      </c>
      <c r="D17" s="22"/>
      <c r="E17" s="23"/>
      <c r="F17" s="22"/>
      <c r="G17" s="32">
        <f>G16</f>
        <v>180</v>
      </c>
    </row>
    <row r="18" spans="1:8" ht="51" x14ac:dyDescent="0.25">
      <c r="A18" s="53">
        <v>16</v>
      </c>
      <c r="B18" s="51"/>
      <c r="C18" s="47" t="s">
        <v>36</v>
      </c>
      <c r="D18" s="22" t="s">
        <v>8</v>
      </c>
      <c r="E18" s="23">
        <v>1.27</v>
      </c>
      <c r="F18" s="22">
        <v>200</v>
      </c>
      <c r="G18" s="24">
        <f t="shared" ref="G18" si="3">E18*F18</f>
        <v>254</v>
      </c>
    </row>
    <row r="19" spans="1:8" x14ac:dyDescent="0.25">
      <c r="A19" s="53"/>
      <c r="B19" s="51"/>
      <c r="C19" s="31" t="s">
        <v>37</v>
      </c>
      <c r="D19" s="58"/>
      <c r="E19" s="59"/>
      <c r="F19" s="58"/>
      <c r="G19" s="32">
        <f>G18</f>
        <v>254</v>
      </c>
    </row>
    <row r="20" spans="1:8" x14ac:dyDescent="0.25">
      <c r="A20" s="60">
        <v>24</v>
      </c>
      <c r="B20" s="61"/>
      <c r="C20" s="62" t="s">
        <v>38</v>
      </c>
      <c r="D20" s="63"/>
      <c r="E20" s="64"/>
      <c r="F20" s="65"/>
      <c r="G20" s="66"/>
    </row>
    <row r="21" spans="1:8" ht="77.25" x14ac:dyDescent="0.25">
      <c r="A21" s="67"/>
      <c r="B21" s="68"/>
      <c r="C21" s="8" t="s">
        <v>39</v>
      </c>
      <c r="D21" s="69" t="s">
        <v>7</v>
      </c>
      <c r="E21" s="70">
        <v>700</v>
      </c>
      <c r="F21" s="71">
        <v>1</v>
      </c>
      <c r="G21" s="85">
        <f>E21*F21</f>
        <v>700</v>
      </c>
      <c r="H21" s="55"/>
    </row>
    <row r="22" spans="1:8" x14ac:dyDescent="0.25">
      <c r="A22" s="67"/>
      <c r="B22" s="68"/>
      <c r="C22" s="31" t="s">
        <v>40</v>
      </c>
      <c r="D22" s="69"/>
      <c r="E22" s="70"/>
      <c r="F22" s="71"/>
      <c r="G22" s="72">
        <f>G21</f>
        <v>700</v>
      </c>
    </row>
    <row r="23" spans="1:8" ht="26.25" x14ac:dyDescent="0.25">
      <c r="A23" s="73"/>
      <c r="B23" s="74"/>
      <c r="C23" s="75" t="s">
        <v>41</v>
      </c>
      <c r="D23" s="76"/>
      <c r="E23" s="77"/>
      <c r="F23" s="10"/>
      <c r="G23" s="66"/>
    </row>
    <row r="24" spans="1:8" ht="90" x14ac:dyDescent="0.25">
      <c r="A24" s="78"/>
      <c r="B24" s="79">
        <v>30.1</v>
      </c>
      <c r="C24" s="9" t="s">
        <v>42</v>
      </c>
      <c r="D24" s="69" t="s">
        <v>43</v>
      </c>
      <c r="E24" s="80">
        <v>0.4</v>
      </c>
      <c r="F24" s="81">
        <v>41</v>
      </c>
      <c r="G24" s="66">
        <f t="shared" ref="G24:G30" si="4">E24*F24</f>
        <v>16.400000000000002</v>
      </c>
    </row>
    <row r="25" spans="1:8" ht="90.75" customHeight="1" x14ac:dyDescent="0.25">
      <c r="A25" s="78"/>
      <c r="B25" s="79">
        <v>30.2</v>
      </c>
      <c r="C25" s="9" t="s">
        <v>44</v>
      </c>
      <c r="D25" s="69" t="s">
        <v>43</v>
      </c>
      <c r="E25" s="80">
        <v>0.4</v>
      </c>
      <c r="F25" s="81">
        <v>48</v>
      </c>
      <c r="G25" s="66">
        <f t="shared" si="4"/>
        <v>19.200000000000003</v>
      </c>
    </row>
    <row r="26" spans="1:8" ht="64.5" x14ac:dyDescent="0.25">
      <c r="A26" s="78"/>
      <c r="B26" s="79">
        <v>30.3</v>
      </c>
      <c r="C26" s="9" t="s">
        <v>45</v>
      </c>
      <c r="D26" s="69" t="s">
        <v>43</v>
      </c>
      <c r="E26" s="80">
        <v>0.4</v>
      </c>
      <c r="F26" s="81">
        <v>44</v>
      </c>
      <c r="G26" s="66">
        <f t="shared" si="4"/>
        <v>17.600000000000001</v>
      </c>
    </row>
    <row r="27" spans="1:8" ht="90" x14ac:dyDescent="0.25">
      <c r="A27" s="78"/>
      <c r="B27" s="79">
        <v>30.4</v>
      </c>
      <c r="C27" s="9" t="s">
        <v>46</v>
      </c>
      <c r="D27" s="69" t="s">
        <v>43</v>
      </c>
      <c r="E27" s="80">
        <v>0.4</v>
      </c>
      <c r="F27" s="81">
        <v>39</v>
      </c>
      <c r="G27" s="66">
        <f t="shared" si="4"/>
        <v>15.600000000000001</v>
      </c>
    </row>
    <row r="28" spans="1:8" ht="115.5" customHeight="1" x14ac:dyDescent="0.25">
      <c r="A28" s="78"/>
      <c r="B28" s="79">
        <v>30.5</v>
      </c>
      <c r="C28" s="9" t="s">
        <v>47</v>
      </c>
      <c r="D28" s="69" t="s">
        <v>43</v>
      </c>
      <c r="E28" s="80">
        <v>0.4</v>
      </c>
      <c r="F28" s="81">
        <v>82</v>
      </c>
      <c r="G28" s="66">
        <f t="shared" si="4"/>
        <v>32.800000000000004</v>
      </c>
    </row>
    <row r="29" spans="1:8" ht="90" x14ac:dyDescent="0.25">
      <c r="A29" s="78"/>
      <c r="B29" s="79">
        <v>30.6</v>
      </c>
      <c r="C29" s="9" t="s">
        <v>48</v>
      </c>
      <c r="D29" s="69" t="s">
        <v>43</v>
      </c>
      <c r="E29" s="80">
        <v>0.4</v>
      </c>
      <c r="F29" s="81">
        <v>42</v>
      </c>
      <c r="G29" s="66">
        <f t="shared" si="4"/>
        <v>16.8</v>
      </c>
    </row>
    <row r="30" spans="1:8" ht="90" x14ac:dyDescent="0.25">
      <c r="A30" s="82"/>
      <c r="B30" s="79">
        <v>30.7</v>
      </c>
      <c r="C30" s="9" t="s">
        <v>49</v>
      </c>
      <c r="D30" s="69" t="s">
        <v>43</v>
      </c>
      <c r="E30" s="80">
        <v>0.4</v>
      </c>
      <c r="F30" s="10">
        <v>40</v>
      </c>
      <c r="G30" s="66">
        <f t="shared" si="4"/>
        <v>16</v>
      </c>
    </row>
    <row r="31" spans="1:8" x14ac:dyDescent="0.25">
      <c r="A31" s="82"/>
      <c r="B31" s="79"/>
      <c r="C31" s="31" t="s">
        <v>50</v>
      </c>
      <c r="D31" s="69"/>
      <c r="E31" s="80"/>
      <c r="F31" s="83"/>
      <c r="G31" s="72">
        <f>SUM(G24:G30)</f>
        <v>134.40000000000003</v>
      </c>
    </row>
    <row r="32" spans="1:8" x14ac:dyDescent="0.25">
      <c r="C32" s="84" t="s">
        <v>10</v>
      </c>
      <c r="G32" s="18">
        <f>G7+G10+G13+G15+G17+G19+G22+G31</f>
        <v>7384.1119999999992</v>
      </c>
    </row>
    <row r="35" spans="2:6" x14ac:dyDescent="0.25">
      <c r="B35" s="11"/>
      <c r="C35" s="12" t="s">
        <v>11</v>
      </c>
      <c r="D35" s="13" t="s">
        <v>12</v>
      </c>
      <c r="E35" s="13"/>
      <c r="F35" s="14"/>
    </row>
    <row r="36" spans="2:6" x14ac:dyDescent="0.25">
      <c r="B36" s="11"/>
      <c r="C36" s="15" t="s">
        <v>13</v>
      </c>
      <c r="D36" s="14" t="s">
        <v>14</v>
      </c>
      <c r="E36" s="14"/>
      <c r="F36" s="14"/>
    </row>
    <row r="37" spans="2:6" x14ac:dyDescent="0.25">
      <c r="B37" s="11"/>
      <c r="C37" s="16" t="s">
        <v>15</v>
      </c>
      <c r="D37" s="14" t="s">
        <v>16</v>
      </c>
      <c r="E37" s="14"/>
      <c r="F37" s="14"/>
    </row>
    <row r="38" spans="2:6" x14ac:dyDescent="0.25">
      <c r="B38" s="11"/>
      <c r="C38" s="15" t="s">
        <v>17</v>
      </c>
      <c r="D38" s="14" t="s">
        <v>18</v>
      </c>
      <c r="E38" s="17"/>
      <c r="F38" s="17"/>
    </row>
  </sheetData>
  <mergeCells count="1">
    <mergeCell ref="A2:G2"/>
  </mergeCells>
  <pageMargins left="0.31496062992125984" right="0.31496062992125984" top="0.74803149606299213" bottom="0.74803149606299213" header="0.31496062992125984" footer="0.31496062992125984"/>
  <pageSetup paperSize="9" orientation="portrait" r:id="rId1"/>
  <headerFoot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2018-10-17T12:11:00Z</dcterms:modified>
</cp:coreProperties>
</file>